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sign Basis" sheetId="2" state="visible" r:id="rId2"/>
    <sheet xmlns:r="http://schemas.openxmlformats.org/officeDocument/2006/relationships" name="Shed — Steel" sheetId="3" state="visible" r:id="rId3"/>
    <sheet xmlns:r="http://schemas.openxmlformats.org/officeDocument/2006/relationships" name="Shed — Wood" sheetId="4" state="visible" r:id="rId4"/>
    <sheet xmlns:r="http://schemas.openxmlformats.org/officeDocument/2006/relationships" name="Shop — Steel" sheetId="5" state="visible" r:id="rId5"/>
    <sheet xmlns:r="http://schemas.openxmlformats.org/officeDocument/2006/relationships" name="Shop Fitout" sheetId="6" state="visible" r:id="rId6"/>
    <sheet xmlns:r="http://schemas.openxmlformats.org/officeDocument/2006/relationships" name="Shop Op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;&quot;-&quot;"/>
    <numFmt numFmtId="165" formatCode="$#,##0;($#,##0);&quot;-&quot;"/>
    <numFmt numFmtId="166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10"/>
    </font>
    <font>
      <name val="Arial"/>
      <b val="1"/>
      <color rgb="00FFFFFF"/>
      <sz val="10"/>
    </font>
    <font>
      <name val="Arial"/>
      <color rgb="000000FF"/>
    </font>
    <font>
      <name val="Arial"/>
      <color rgb="00000000"/>
    </font>
    <font>
      <name val="Arial"/>
      <i val="1"/>
      <color rgb="00666666"/>
      <sz val="9"/>
    </font>
    <font>
      <name val="Arial"/>
      <b val="1"/>
    </font>
    <font>
      <name val="Arial"/>
      <color rgb="00008000"/>
    </font>
    <font>
      <name val="Arial"/>
      <b val="1"/>
      <color rgb="00FFFFFF"/>
    </font>
  </fonts>
  <fills count="6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1F4E79"/>
      </patternFill>
    </fill>
    <fill>
      <patternFill patternType="solid">
        <fgColor rgb="00D9E6F2"/>
      </patternFill>
    </fill>
    <fill>
      <patternFill patternType="solid">
        <fgColor rgb="00FFF6CC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0"/>
    <xf numFmtId="0" fontId="3" fillId="3" borderId="1" pivotButton="0" quotePrefix="0" xfId="0"/>
    <xf numFmtId="0" fontId="0" fillId="0" borderId="1" pivotButton="0" quotePrefix="0" xfId="0"/>
    <xf numFmtId="165" fontId="8" fillId="0" borderId="1" pivotButton="0" quotePrefix="0" xfId="0"/>
    <xf numFmtId="0" fontId="6" fillId="0" borderId="1" pivotButton="0" quotePrefix="0" xfId="0"/>
    <xf numFmtId="165" fontId="5" fillId="0" borderId="1" pivotButton="0" quotePrefix="0" xfId="0"/>
    <xf numFmtId="166" fontId="5" fillId="0" borderId="1" pivotButton="0" quotePrefix="0" xfId="0"/>
    <xf numFmtId="0" fontId="7" fillId="5" borderId="1" pivotButton="0" quotePrefix="0" xfId="0"/>
    <xf numFmtId="165" fontId="7" fillId="5" borderId="1" pivotButton="0" quotePrefix="0" xfId="0"/>
    <xf numFmtId="165" fontId="4" fillId="0" borderId="0" pivotButton="0" quotePrefix="0" xfId="0"/>
    <xf numFmtId="0" fontId="6" fillId="0" borderId="0" pivotButton="0" quotePrefix="0" xfId="0"/>
    <xf numFmtId="165" fontId="5" fillId="0" borderId="0" pivotButton="0" quotePrefix="0" xfId="0"/>
    <xf numFmtId="166" fontId="4" fillId="0" borderId="0" pivotButton="0" quotePrefix="0" xfId="0"/>
    <xf numFmtId="0" fontId="9" fillId="2" borderId="1" pivotButton="0" quotePrefix="0" xfId="0"/>
    <xf numFmtId="0" fontId="7" fillId="2" borderId="1" pivotButton="0" quotePrefix="0" xfId="0"/>
    <xf numFmtId="165" fontId="9" fillId="2" borderId="1" pivotButton="0" quotePrefix="0" xfId="0"/>
    <xf numFmtId="0" fontId="7" fillId="0" borderId="1" pivotButton="0" quotePrefix="0" xfId="0"/>
    <xf numFmtId="0" fontId="3" fillId="2" borderId="0" pivotButton="0" quotePrefix="0" xfId="0"/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center"/>
    </xf>
    <xf numFmtId="164" fontId="4" fillId="0" borderId="1" pivotButton="0" quotePrefix="0" xfId="0"/>
    <xf numFmtId="165" fontId="4" fillId="0" borderId="1" pivotButton="0" quotePrefix="0" xfId="0"/>
    <xf numFmtId="166" fontId="4" fillId="0" borderId="1" pivotButton="0" quotePrefix="0" xfId="0"/>
    <xf numFmtId="0" fontId="7" fillId="4" borderId="1" pivotButton="0" quotePrefix="0" xfId="0"/>
    <xf numFmtId="0" fontId="7" fillId="4" borderId="1" applyAlignment="1" pivotButton="0" quotePrefix="0" xfId="0">
      <alignment horizontal="right"/>
    </xf>
    <xf numFmtId="165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Materials by scenario (CAD)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'Summary'!$A$5:$A$9</f>
            </numRef>
          </cat>
          <val>
            <numRef>
              <f>'Summary'!$C$5:$C$9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57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0" customWidth="1" min="4" max="4"/>
    <col width="44" customWidth="1" min="5" max="5"/>
  </cols>
  <sheetData>
    <row r="1" ht="26" customHeight="1">
      <c r="A1" s="1" t="inlineStr">
        <is>
          <t>111-53304  ·  Metal vs Wood — Cost Summary</t>
        </is>
      </c>
    </row>
    <row r="2" ht="16" customHeight="1">
      <c r="A2" s="2" t="inlineStr">
        <is>
          <t>Storage shed (40×24, open front) + Shop (40×40, 2-ton crane, mezzanine) · Parkland County, AB · concept estimate</t>
        </is>
      </c>
    </row>
    <row r="4">
      <c r="A4" s="3" t="inlineStr">
        <is>
          <t>Scenario</t>
        </is>
      </c>
      <c r="B4" s="3" t="inlineStr"/>
      <c r="C4" s="3" t="inlineStr">
        <is>
          <t>Materials (CAD)</t>
        </is>
      </c>
      <c r="D4" s="3" t="inlineStr"/>
      <c r="E4" s="3" t="inlineStr">
        <is>
          <t>Notes</t>
        </is>
      </c>
    </row>
    <row r="5">
      <c r="A5" s="4" t="inlineStr">
        <is>
          <t>Shed — STEEL frame (all-welded, galvanized)</t>
        </is>
      </c>
      <c r="B5" s="4" t="n"/>
      <c r="C5" s="5">
        <f>'Shed — Steel'!F19</f>
        <v/>
      </c>
      <c r="D5" s="4" t="inlineStr"/>
      <c r="E5" s="6" t="inlineStr">
        <is>
          <t>4,832 lb steel; open-front equipment shed</t>
        </is>
      </c>
    </row>
    <row r="6">
      <c r="A6" s="4" t="inlineStr">
        <is>
          <t>Shed — WOOD post-frame (same steel cladding)</t>
        </is>
      </c>
      <c r="B6" s="4" t="n"/>
      <c r="C6" s="5">
        <f>'Shed — Wood'!F17</f>
        <v/>
      </c>
      <c r="D6" s="4" t="inlineStr"/>
      <c r="E6" s="6" t="inlineStr">
        <is>
          <t>engineered trusses + 6×6 posts</t>
        </is>
      </c>
    </row>
    <row r="7">
      <c r="A7" s="4" t="inlineStr">
        <is>
          <t>Shop — STEEL (crane + mezzanine + screwpiles)</t>
        </is>
      </c>
      <c r="B7" s="4" t="n"/>
      <c r="C7" s="5">
        <f>'Shop — Steel'!F29</f>
        <v/>
      </c>
      <c r="D7" s="4" t="inlineStr"/>
      <c r="E7" s="6" t="inlineStr">
        <is>
          <t>21,279 lb steel; bolted / demountable</t>
        </is>
      </c>
    </row>
    <row r="8">
      <c r="A8" s="4" t="inlineStr">
        <is>
          <t>Shop — FITOUT (doors, oil pit, shelving, bench)</t>
        </is>
      </c>
      <c r="B8" s="4" t="n"/>
      <c r="C8" s="5">
        <f>'Shop Fitout'!F11</f>
        <v/>
      </c>
      <c r="D8" s="4" t="inlineStr"/>
      <c r="E8" s="6" t="inlineStr">
        <is>
          <t>2 overhead + 3 man doors, oil-change pit</t>
        </is>
      </c>
    </row>
    <row r="9">
      <c r="A9" s="4" t="inlineStr">
        <is>
          <t>Shop options (under-mezz jib)</t>
        </is>
      </c>
      <c r="B9" s="4" t="n"/>
      <c r="C9" s="5">
        <f>'Shop Options'!F6</f>
        <v/>
      </c>
      <c r="D9" s="4" t="inlineStr"/>
      <c r="E9" s="6" t="inlineStr">
        <is>
          <t>add as desired</t>
        </is>
      </c>
    </row>
    <row r="11">
      <c r="A11" s="4" t="inlineStr">
        <is>
          <t>Shed material delta (steel − wood)</t>
        </is>
      </c>
      <c r="B11" s="4" t="n"/>
      <c r="C11" s="7">
        <f>C5-C6</f>
        <v/>
      </c>
      <c r="D11" s="8">
        <f>C5/C6-1</f>
        <v/>
      </c>
      <c r="E11" s="6" t="inlineStr">
        <is>
          <t>steel premium for the shed</t>
        </is>
      </c>
    </row>
    <row r="13">
      <c r="A13" s="9" t="inlineStr">
        <is>
          <t>PACKAGE A  ·  Shed(steel) + Shop + fitout</t>
        </is>
      </c>
      <c r="B13" s="9" t="n"/>
      <c r="C13" s="10">
        <f>C5+C7+C8</f>
        <v/>
      </c>
      <c r="D13" s="9" t="inlineStr"/>
      <c r="E13" s="9" t="inlineStr">
        <is>
          <t>all-metal, all-galvanized</t>
        </is>
      </c>
    </row>
    <row r="14">
      <c r="A14" s="9" t="inlineStr">
        <is>
          <t>PACKAGE B  ·  Shed(wood) + Shop + fitout</t>
        </is>
      </c>
      <c r="B14" s="9" t="n"/>
      <c r="C14" s="10">
        <f>C6+C7+C8</f>
        <v/>
      </c>
      <c r="D14" s="9" t="inlineStr"/>
      <c r="E14" s="9" t="inlineStr">
        <is>
          <t>wood shed saves on the shed only</t>
        </is>
      </c>
    </row>
    <row r="16">
      <c r="A16" t="inlineStr">
        <is>
          <t>Add — engineering stamp + permits (see Master Plan)</t>
        </is>
      </c>
      <c r="C16" s="11" t="n">
        <v>6000</v>
      </c>
      <c r="D16" t="inlineStr"/>
      <c r="E16" s="12" t="inlineStr">
        <is>
          <t>P.Eng. review-and-stamp + Parkland DP/BP</t>
        </is>
      </c>
    </row>
    <row r="17">
      <c r="A17" t="inlineStr">
        <is>
          <t>Contingency</t>
        </is>
      </c>
      <c r="C17" s="13">
        <f>(C13+C16)*D17</f>
        <v/>
      </c>
      <c r="D17" s="14" t="n">
        <v>0.1</v>
      </c>
      <c r="E17" t="inlineStr"/>
    </row>
    <row r="18">
      <c r="A18" s="15" t="inlineStr">
        <is>
          <t>PACKAGE A — all-in (materials + eng/permit + contingency)</t>
        </is>
      </c>
      <c r="B18" s="16" t="n"/>
      <c r="C18" s="17">
        <f>C13+C16+C17</f>
        <v/>
      </c>
      <c r="D18" s="16" t="inlineStr"/>
      <c r="E18" s="16" t="inlineStr">
        <is>
          <t>DIY erection labour excluded</t>
        </is>
      </c>
    </row>
  </sheetData>
  <mergeCells count="13">
    <mergeCell ref="A16:B16"/>
    <mergeCell ref="A1:G1"/>
    <mergeCell ref="A7:B7"/>
    <mergeCell ref="A11:B11"/>
    <mergeCell ref="A5:B5"/>
    <mergeCell ref="A13:B13"/>
    <mergeCell ref="A2:G2"/>
    <mergeCell ref="A14:B14"/>
    <mergeCell ref="A18:B18"/>
    <mergeCell ref="A17:B17"/>
    <mergeCell ref="A9:B9"/>
    <mergeCell ref="A8:B8"/>
    <mergeCell ref="A6:B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4" customWidth="1" min="1" max="1"/>
    <col width="30" customWidth="1" min="2" max="2"/>
    <col width="60" customWidth="1" min="3" max="3"/>
  </cols>
  <sheetData>
    <row r="1" ht="26" customHeight="1">
      <c r="A1" s="1" t="inlineStr">
        <is>
          <t>111-53304  ·  Design Basis &amp; Assumptions</t>
        </is>
      </c>
    </row>
    <row r="2" ht="16" customHeight="1">
      <c r="A2" s="2" t="inlineStr">
        <is>
          <t>Concept level — MUST be verified &amp; stamped by an APEGA P.Eng. before permit / construction</t>
        </is>
      </c>
    </row>
    <row r="4">
      <c r="A4" s="3" t="inlineStr">
        <is>
          <t>Parameter</t>
        </is>
      </c>
      <c r="B4" s="3" t="inlineStr">
        <is>
          <t>Value / assumption</t>
        </is>
      </c>
      <c r="C4" s="3" t="inlineStr">
        <is>
          <t>Source / note</t>
        </is>
      </c>
    </row>
    <row r="5">
      <c r="A5" s="18" t="inlineStr">
        <is>
          <t>Location</t>
        </is>
      </c>
      <c r="B5" s="4" t="inlineStr">
        <is>
          <t>111 53304 Range Road 30, Parkland County, AB</t>
        </is>
      </c>
      <c r="C5" s="6" t="inlineStr"/>
    </row>
    <row r="6">
      <c r="A6" s="18" t="inlineStr">
        <is>
          <t>Building code</t>
        </is>
      </c>
      <c r="B6" s="4" t="inlineStr">
        <is>
          <t>NBC 2020 Alberta Edition</t>
        </is>
      </c>
      <c r="C6" s="6" t="inlineStr">
        <is>
          <t>occupancy F-2 shop / storage</t>
        </is>
      </c>
    </row>
    <row r="7">
      <c r="A7" s="18" t="inlineStr">
        <is>
          <t>Ground snow load Ss</t>
        </is>
      </c>
      <c r="B7" s="4" t="inlineStr">
        <is>
          <t>1.6 kPa</t>
        </is>
      </c>
      <c r="C7" s="6" t="inlineStr">
        <is>
          <t>Stony Plain/Spruce Grove area, NBC 2020 Appx C — confirm by site lat/long</t>
        </is>
      </c>
    </row>
    <row r="8">
      <c r="A8" s="18" t="inlineStr">
        <is>
          <t>Rain load Sr</t>
        </is>
      </c>
      <c r="B8" s="4" t="inlineStr">
        <is>
          <t>0.1 kPa</t>
        </is>
      </c>
      <c r="C8" s="6" t="inlineStr">
        <is>
          <t>NBC 2020 Appx C</t>
        </is>
      </c>
    </row>
    <row r="9">
      <c r="A9" s="18" t="inlineStr">
        <is>
          <t>Design roof snow (concept)</t>
        </is>
      </c>
      <c r="B9" s="4" t="inlineStr">
        <is>
          <t>~33 psf</t>
        </is>
      </c>
      <c r="C9" s="6" t="inlineStr">
        <is>
          <t>used for member sizing</t>
        </is>
      </c>
    </row>
    <row r="10">
      <c r="A10" s="18" t="inlineStr">
        <is>
          <t>1/50 hourly wind pressure q</t>
        </is>
      </c>
      <c r="B10" s="4" t="inlineStr">
        <is>
          <t>0.45 kPa</t>
        </is>
      </c>
      <c r="C10" s="6" t="inlineStr">
        <is>
          <t>NBC 2020 Appx C</t>
        </is>
      </c>
    </row>
    <row r="11">
      <c r="A11" s="18" t="inlineStr">
        <is>
          <t>Seismic Sa(0.2)</t>
        </is>
      </c>
      <c r="B11" s="4" t="inlineStr">
        <is>
          <t>0.1 g</t>
        </is>
      </c>
      <c r="C11" s="6" t="inlineStr">
        <is>
          <t>low — not governing</t>
        </is>
      </c>
    </row>
    <row r="12">
      <c r="A12" s="18" t="inlineStr">
        <is>
          <t>Frost depth</t>
        </is>
      </c>
      <c r="B12" s="4" t="inlineStr">
        <is>
          <t>1.5 m</t>
        </is>
      </c>
      <c r="C12" s="6" t="inlineStr">
        <is>
          <t>screwpiles founded below frost + to torque/capacity</t>
        </is>
      </c>
    </row>
    <row r="13">
      <c r="A13" s="18" t="inlineStr">
        <is>
          <t>Assumed soil</t>
        </is>
      </c>
      <c r="B13" s="4" t="inlineStr">
        <is>
          <t>75 kPa till</t>
        </is>
      </c>
      <c r="C13" s="6" t="inlineStr">
        <is>
          <t>screwpiles bypass bearing — geotech to confirm helix capacity</t>
        </is>
      </c>
    </row>
    <row r="14">
      <c r="A14" s="18" t="inlineStr">
        <is>
          <t>Mezzanine live load</t>
        </is>
      </c>
      <c r="B14" s="4" t="inlineStr">
        <is>
          <t>150 psf</t>
        </is>
      </c>
      <c r="C14" s="6" t="inlineStr">
        <is>
          <t>heavy storage/work platform (vs 40 psf residential)</t>
        </is>
      </c>
    </row>
    <row r="15">
      <c r="A15" s="18" t="inlineStr">
        <is>
          <t>Crane</t>
        </is>
      </c>
      <c r="B15" s="4" t="inlineStr">
        <is>
          <t>2-ton single-girder bridge</t>
        </is>
      </c>
      <c r="C15" s="6" t="inlineStr">
        <is>
          <t>full-floor coverage; runs on building columns, NOT the mezzanine</t>
        </is>
      </c>
    </row>
    <row r="17">
      <c r="A17" s="19" t="inlineStr">
        <is>
          <t>CRITICAL NOTES</t>
        </is>
      </c>
      <c r="B17" t="inlineStr"/>
      <c r="C17" t="inlineStr"/>
    </row>
    <row r="18">
      <c r="A18" s="12" t="inlineStr">
        <is>
          <t>Member sizes here are CONCEPT-LEVEL to drive quantities &amp; cost. An APEGA P.Eng. must verify and stamp.</t>
        </is>
      </c>
    </row>
    <row r="19">
      <c r="A19" s="12" t="inlineStr">
        <is>
          <t>Light 2" galvanized studs are used only as wall girts/infill — the roof &amp; frame use HSS/W sections.</t>
        </is>
      </c>
    </row>
    <row r="20">
      <c r="A20" s="12" t="inlineStr">
        <is>
          <t>The 2-ton bridge crane runs on runway beams on the building columns; a storage mezzanine cannot double as a crane runway.</t>
        </is>
      </c>
    </row>
    <row r="21">
      <c r="A21" s="12" t="inlineStr">
        <is>
          <t>To lift UNDER the mezzanine, add the under-mezzanine 1/2-ton jib/monorail (Shop Options).</t>
        </is>
      </c>
    </row>
    <row r="22">
      <c r="A22" s="12" t="inlineStr">
        <is>
          <t>Screwpiles at crane columns carry vertical + lateral (surge/braking) + uplift — size with geotech input.</t>
        </is>
      </c>
    </row>
    <row r="23">
      <c r="A23" s="12" t="inlineStr">
        <is>
          <t>Base plates/piers set for a FUTURE slab pour (gravel floor now).</t>
        </is>
      </c>
    </row>
    <row r="24">
      <c r="A24" s="12" t="inlineStr">
        <is>
          <t>Galvanized + field welding: grind coating at welds, ventilate (zinc-fume), re-coat with zinc-rich/cold-galv.</t>
        </is>
      </c>
    </row>
    <row r="25">
      <c r="A25" s="12" t="inlineStr">
        <is>
          <t>All unit costs are 2026 AB estimates — replace with Metal Supermarkets quotes (they cut-to-length &amp; drill).</t>
        </is>
      </c>
    </row>
  </sheetData>
  <mergeCells count="10">
    <mergeCell ref="A25:C25"/>
    <mergeCell ref="A19:C19"/>
    <mergeCell ref="A1:G1"/>
    <mergeCell ref="A23:C23"/>
    <mergeCell ref="A22:C22"/>
    <mergeCell ref="A18:C18"/>
    <mergeCell ref="A2:G2"/>
    <mergeCell ref="A21:C21"/>
    <mergeCell ref="A20:C20"/>
    <mergeCell ref="A24:C2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0" customWidth="1" min="3" max="3"/>
    <col width="10" customWidth="1" min="4" max="4"/>
    <col width="12" customWidth="1" min="5" max="5"/>
    <col width="14" customWidth="1" min="6" max="6"/>
    <col width="46" customWidth="1" min="7" max="7"/>
  </cols>
  <sheetData>
    <row r="1" ht="26" customHeight="1">
      <c r="A1" s="1" t="inlineStr">
        <is>
          <t>111-53304  ·  Shed — Steel</t>
        </is>
      </c>
    </row>
    <row r="2" ht="16" customHeight="1">
      <c r="A2" s="2" t="inlineStr">
        <is>
          <t>CAD, 2026 Alberta ESTIMATE — blue cells are editable · confirm with Metal Supermarkets / supplier quote</t>
        </is>
      </c>
    </row>
    <row r="4">
      <c r="A4" s="20" t="inlineStr">
        <is>
          <t>Category</t>
        </is>
      </c>
      <c r="B4" s="20" t="inlineStr">
        <is>
          <t>Item / description</t>
        </is>
      </c>
      <c r="C4" s="21" t="inlineStr">
        <is>
          <t>Qty</t>
        </is>
      </c>
      <c r="D4" s="21" t="inlineStr">
        <is>
          <t>Unit</t>
        </is>
      </c>
      <c r="E4" s="21" t="inlineStr">
        <is>
          <t>Unit cost</t>
        </is>
      </c>
      <c r="F4" s="21" t="inlineStr">
        <is>
          <t>Cost</t>
        </is>
      </c>
      <c r="G4" s="20" t="inlineStr">
        <is>
          <t>Notes</t>
        </is>
      </c>
    </row>
    <row r="5">
      <c r="A5" s="4" t="inlineStr">
        <is>
          <t>Structural steel</t>
        </is>
      </c>
      <c r="B5" s="4" t="inlineStr">
        <is>
          <t>Columns (12) — HSS5x5x1/4</t>
        </is>
      </c>
      <c r="C5" s="22" t="n">
        <v>2249</v>
      </c>
      <c r="D5" s="4" t="inlineStr">
        <is>
          <t>lb</t>
        </is>
      </c>
      <c r="E5" s="23" t="n">
        <v>2.85</v>
      </c>
      <c r="F5" s="7">
        <f>C5*E5</f>
        <v/>
      </c>
      <c r="G5" s="6" t="inlineStr">
        <is>
          <t>portal columns, welded (144 ft @ 15.62 lb/ft)</t>
        </is>
      </c>
    </row>
    <row r="6">
      <c r="A6" s="4" t="inlineStr">
        <is>
          <t>Structural steel</t>
        </is>
      </c>
      <c r="B6" s="4" t="inlineStr">
        <is>
          <t>Rafters (12) — HSS4x4x1/4</t>
        </is>
      </c>
      <c r="C6" s="22" t="n">
        <v>1812</v>
      </c>
      <c r="D6" s="4" t="inlineStr">
        <is>
          <t>lb</t>
        </is>
      </c>
      <c r="E6" s="23" t="n">
        <v>2.85</v>
      </c>
      <c r="F6" s="7">
        <f>C6*E6</f>
        <v/>
      </c>
      <c r="G6" s="6" t="inlineStr">
        <is>
          <t>gable rafters, welded to columns (148 ft @ 12.21 lb/ft)</t>
        </is>
      </c>
    </row>
    <row r="7">
      <c r="A7" s="4" t="inlineStr">
        <is>
          <t>Structural steel</t>
        </is>
      </c>
      <c r="B7" s="4" t="inlineStr">
        <is>
          <t>Knee braces (12) — HSS3x3x3/16</t>
        </is>
      </c>
      <c r="C7" s="22" t="n">
        <v>247</v>
      </c>
      <c r="D7" s="4" t="inlineStr">
        <is>
          <t>lb</t>
        </is>
      </c>
      <c r="E7" s="23" t="n">
        <v>2.85</v>
      </c>
      <c r="F7" s="7">
        <f>C7*E7</f>
        <v/>
      </c>
      <c r="G7" s="6" t="inlineStr">
        <is>
          <t>moment-frame knees (36 ft @ 6.87 lb/ft)</t>
        </is>
      </c>
    </row>
    <row r="8">
      <c r="A8" s="4" t="inlineStr">
        <is>
          <t>Structural steel</t>
        </is>
      </c>
      <c r="B8" s="4" t="inlineStr">
        <is>
          <t>Wall X-bracing — HSS2x2x3/16</t>
        </is>
      </c>
      <c r="C8" s="22" t="n">
        <v>374</v>
      </c>
      <c r="D8" s="4" t="inlineStr">
        <is>
          <t>lb</t>
        </is>
      </c>
      <c r="E8" s="23" t="n">
        <v>2.85</v>
      </c>
      <c r="F8" s="7">
        <f>C8*E8</f>
        <v/>
      </c>
      <c r="G8" s="6" t="inlineStr">
        <is>
          <t>2 long walls + back (87 ft @ 4.32 lb/ft)</t>
        </is>
      </c>
    </row>
    <row r="9">
      <c r="A9" s="4" t="inlineStr">
        <is>
          <t>Structural steel</t>
        </is>
      </c>
      <c r="B9" s="4" t="inlineStr">
        <is>
          <t>Base plates + gussets (12)</t>
        </is>
      </c>
      <c r="C9" s="22" t="n">
        <v>150</v>
      </c>
      <c r="D9" s="4" t="inlineStr">
        <is>
          <t>lb</t>
        </is>
      </c>
      <c r="E9" s="23" t="n">
        <v>2.85</v>
      </c>
      <c r="F9" s="7">
        <f>C9*E9</f>
        <v/>
      </c>
      <c r="G9" s="6" t="inlineStr">
        <is>
          <t>8x8x3/8 plate + caps</t>
        </is>
      </c>
    </row>
    <row r="10">
      <c r="A10" s="4" t="inlineStr">
        <is>
          <t>Secondary steel</t>
        </is>
      </c>
      <c r="B10" s="4" t="inlineStr">
        <is>
          <t>Roof purlins — 8" Zed @ ~4' o.c.</t>
        </is>
      </c>
      <c r="C10" s="22" t="n">
        <v>360</v>
      </c>
      <c r="D10" s="4" t="inlineStr">
        <is>
          <t>ft</t>
        </is>
      </c>
      <c r="E10" s="23" t="n">
        <v>4.5</v>
      </c>
      <c r="F10" s="7">
        <f>C10*E10</f>
        <v/>
      </c>
      <c r="G10" s="6" t="inlineStr">
        <is>
          <t>9 lines x 40'</t>
        </is>
      </c>
    </row>
    <row r="11">
      <c r="A11" s="4" t="inlineStr">
        <is>
          <t>Secondary steel</t>
        </is>
      </c>
      <c r="B11" s="4" t="inlineStr">
        <is>
          <t>Wall girts — 2" galv stud @ ~4' o.c.</t>
        </is>
      </c>
      <c r="C11" s="22" t="n">
        <v>312</v>
      </c>
      <c r="D11" s="4" t="inlineStr">
        <is>
          <t>ft</t>
        </is>
      </c>
      <c r="E11" s="23" t="n">
        <v>1.4</v>
      </c>
      <c r="F11" s="7">
        <f>C11*E11</f>
        <v/>
      </c>
      <c r="G11" s="6" t="inlineStr">
        <is>
          <t>your 2" stud idea; eng may upsize to 6"C</t>
        </is>
      </c>
    </row>
    <row r="12">
      <c r="A12" s="4" t="inlineStr">
        <is>
          <t>Cladding</t>
        </is>
      </c>
      <c r="B12" s="4" t="inlineStr">
        <is>
          <t>Corrugated galvanized panel</t>
        </is>
      </c>
      <c r="C12" s="22" t="n">
        <v>2540.5</v>
      </c>
      <c r="D12" s="4" t="inlineStr">
        <is>
          <t>sqft</t>
        </is>
      </c>
      <c r="E12" s="23" t="n">
        <v>0.68</v>
      </c>
      <c r="F12" s="7">
        <f>C12*E12</f>
        <v/>
      </c>
      <c r="G12" s="6" t="inlineStr">
        <is>
          <t>roof + 3 walls + front gable, +10% waste</t>
        </is>
      </c>
    </row>
    <row r="13">
      <c r="A13" s="4" t="inlineStr">
        <is>
          <t>Cladding</t>
        </is>
      </c>
      <c r="B13" s="4" t="inlineStr">
        <is>
          <t>Trims / closures / screws</t>
        </is>
      </c>
      <c r="C13" s="7">
        <f>F12</f>
        <v/>
      </c>
      <c r="D13" s="4" t="inlineStr">
        <is>
          <t>× %</t>
        </is>
      </c>
      <c r="E13" s="24" t="n">
        <v>0.12</v>
      </c>
      <c r="F13" s="7">
        <f>C13*E13</f>
        <v/>
      </c>
      <c r="G13" s="6" t="inlineStr">
        <is>
          <t>12% of panel</t>
        </is>
      </c>
    </row>
    <row r="14">
      <c r="A14" s="4" t="inlineStr">
        <is>
          <t>Doors</t>
        </is>
      </c>
      <c r="B14" s="4" t="inlineStr">
        <is>
          <t>Sliding barn doors (4-leaf) + track — 24' front opening</t>
        </is>
      </c>
      <c r="C14" s="22" t="n">
        <v>1</v>
      </c>
      <c r="D14" s="4" t="inlineStr">
        <is>
          <t>lot</t>
        </is>
      </c>
      <c r="E14" s="23" t="n">
        <v>5000</v>
      </c>
      <c r="F14" s="7">
        <f>C14*E14</f>
        <v/>
      </c>
      <c r="G14" s="6" t="inlineStr">
        <is>
          <t>covers open front; slides open, minimal front columns</t>
        </is>
      </c>
    </row>
    <row r="15">
      <c r="A15" s="4" t="inlineStr">
        <is>
          <t>Foundation</t>
        </is>
      </c>
      <c r="B15" s="4" t="inlineStr">
        <is>
          <t>Screwpiles (light)</t>
        </is>
      </c>
      <c r="C15" s="22" t="n">
        <v>12</v>
      </c>
      <c r="D15" s="4" t="inlineStr">
        <is>
          <t>ea</t>
        </is>
      </c>
      <c r="E15" s="23" t="n">
        <v>200</v>
      </c>
      <c r="F15" s="7">
        <f>C15*E15</f>
        <v/>
      </c>
      <c r="G15" s="6" t="inlineStr">
        <is>
          <t>1 per column</t>
        </is>
      </c>
    </row>
    <row r="16">
      <c r="A16" s="4" t="inlineStr">
        <is>
          <t>Fab prep (Metal Supermarkets)</t>
        </is>
      </c>
      <c r="B16" s="4" t="inlineStr">
        <is>
          <t>Cuts</t>
        </is>
      </c>
      <c r="C16" s="22" t="n">
        <v>120</v>
      </c>
      <c r="D16" s="4" t="inlineStr">
        <is>
          <t>cut</t>
        </is>
      </c>
      <c r="E16" s="23" t="n">
        <v>4.5</v>
      </c>
      <c r="F16" s="7">
        <f>C16*E16</f>
        <v/>
      </c>
      <c r="G16" s="6" t="inlineStr">
        <is>
          <t>cut-to-length</t>
        </is>
      </c>
    </row>
    <row r="17">
      <c r="A17" s="4" t="inlineStr">
        <is>
          <t>Fab prep (Metal Supermarkets)</t>
        </is>
      </c>
      <c r="B17" s="4" t="inlineStr">
        <is>
          <t>Holes</t>
        </is>
      </c>
      <c r="C17" s="22" t="n">
        <v>80</v>
      </c>
      <c r="D17" s="4" t="inlineStr">
        <is>
          <t>hole</t>
        </is>
      </c>
      <c r="E17" s="23" t="n">
        <v>3.5</v>
      </c>
      <c r="F17" s="7">
        <f>C17*E17</f>
        <v/>
      </c>
      <c r="G17" s="6" t="inlineStr">
        <is>
          <t>base plates + bracing</t>
        </is>
      </c>
    </row>
    <row r="18">
      <c r="A18" s="4" t="inlineStr">
        <is>
          <t>Consumables</t>
        </is>
      </c>
      <c r="B18" s="4" t="inlineStr">
        <is>
          <t>Weld wire, gas, grinding, cold-galv touch-up, misc</t>
        </is>
      </c>
      <c r="C18" s="22" t="n">
        <v>1</v>
      </c>
      <c r="D18" s="4" t="inlineStr">
        <is>
          <t>lot</t>
        </is>
      </c>
      <c r="E18" s="23" t="n">
        <v>1200</v>
      </c>
      <c r="F18" s="7">
        <f>C18*E18</f>
        <v/>
      </c>
      <c r="G18" s="6" t="inlineStr">
        <is>
          <t>all-welded shed</t>
        </is>
      </c>
    </row>
    <row r="19">
      <c r="A19" s="25" t="inlineStr"/>
      <c r="B19" s="25" t="inlineStr"/>
      <c r="C19" s="25" t="inlineStr"/>
      <c r="D19" s="25" t="inlineStr"/>
      <c r="E19" s="26" t="inlineStr">
        <is>
          <t>Subtotal</t>
        </is>
      </c>
      <c r="F19" s="27">
        <f>SUM(F5:F18)</f>
        <v/>
      </c>
      <c r="G19" s="25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0" customWidth="1" min="3" max="3"/>
    <col width="10" customWidth="1" min="4" max="4"/>
    <col width="12" customWidth="1" min="5" max="5"/>
    <col width="14" customWidth="1" min="6" max="6"/>
    <col width="46" customWidth="1" min="7" max="7"/>
  </cols>
  <sheetData>
    <row r="1" ht="26" customHeight="1">
      <c r="A1" s="1" t="inlineStr">
        <is>
          <t>111-53304  ·  Shed — Wood</t>
        </is>
      </c>
    </row>
    <row r="2" ht="16" customHeight="1">
      <c r="A2" s="2" t="inlineStr">
        <is>
          <t>CAD, 2026 Alberta ESTIMATE — blue cells are editable · confirm with Metal Supermarkets / supplier quote</t>
        </is>
      </c>
    </row>
    <row r="4">
      <c r="A4" s="20" t="inlineStr">
        <is>
          <t>Category</t>
        </is>
      </c>
      <c r="B4" s="20" t="inlineStr">
        <is>
          <t>Item / description</t>
        </is>
      </c>
      <c r="C4" s="21" t="inlineStr">
        <is>
          <t>Qty</t>
        </is>
      </c>
      <c r="D4" s="21" t="inlineStr">
        <is>
          <t>Unit</t>
        </is>
      </c>
      <c r="E4" s="21" t="inlineStr">
        <is>
          <t>Unit cost</t>
        </is>
      </c>
      <c r="F4" s="21" t="inlineStr">
        <is>
          <t>Cost</t>
        </is>
      </c>
      <c r="G4" s="20" t="inlineStr">
        <is>
          <t>Notes</t>
        </is>
      </c>
    </row>
    <row r="5">
      <c r="A5" s="4" t="inlineStr">
        <is>
          <t>Framing lumber</t>
        </is>
      </c>
      <c r="B5" s="4" t="inlineStr">
        <is>
          <t>6x6 posts (14) @ 8' o.c.</t>
        </is>
      </c>
      <c r="C5" s="22" t="n">
        <v>168</v>
      </c>
      <c r="D5" s="4" t="inlineStr">
        <is>
          <t>ft</t>
        </is>
      </c>
      <c r="E5" s="23" t="n">
        <v>6</v>
      </c>
      <c r="F5" s="7">
        <f>C5*E5</f>
        <v/>
      </c>
      <c r="G5" s="6" t="inlineStr">
        <is>
          <t>long walls + back</t>
        </is>
      </c>
    </row>
    <row r="6">
      <c r="A6" s="4" t="inlineStr">
        <is>
          <t>Framing lumber</t>
        </is>
      </c>
      <c r="B6" s="4" t="inlineStr">
        <is>
          <t>Engineered roof trusses (24' clr) @ 4' o.c.</t>
        </is>
      </c>
      <c r="C6" s="22" t="n">
        <v>11</v>
      </c>
      <c r="D6" s="4" t="inlineStr">
        <is>
          <t>ea</t>
        </is>
      </c>
      <c r="E6" s="23" t="n">
        <v>360</v>
      </c>
      <c r="F6" s="7">
        <f>C6*E6</f>
        <v/>
      </c>
      <c r="G6" s="6" t="inlineStr">
        <is>
          <t>11 trusses</t>
        </is>
      </c>
    </row>
    <row r="7">
      <c r="A7" s="4" t="inlineStr">
        <is>
          <t>Framing lumber</t>
        </is>
      </c>
      <c r="B7" s="4" t="inlineStr">
        <is>
          <t>Eave carrier beams — 2-ply 2x10</t>
        </is>
      </c>
      <c r="C7" s="22" t="n">
        <v>160</v>
      </c>
      <c r="D7" s="4" t="inlineStr">
        <is>
          <t>ft</t>
        </is>
      </c>
      <c r="E7" s="23" t="n">
        <v>2.3</v>
      </c>
      <c r="F7" s="7">
        <f>C7*E7</f>
        <v/>
      </c>
      <c r="G7" s="6" t="inlineStr">
        <is>
          <t>both long walls</t>
        </is>
      </c>
    </row>
    <row r="8">
      <c r="A8" s="4" t="inlineStr">
        <is>
          <t>Framing lumber</t>
        </is>
      </c>
      <c r="B8" s="4" t="inlineStr">
        <is>
          <t>Roof purlins 2x4 @ 24" o.c.</t>
        </is>
      </c>
      <c r="C8" s="22" t="n">
        <v>520</v>
      </c>
      <c r="D8" s="4" t="inlineStr">
        <is>
          <t>ft</t>
        </is>
      </c>
      <c r="E8" s="23" t="n">
        <v>0.85</v>
      </c>
      <c r="F8" s="7">
        <f>C8*E8</f>
        <v/>
      </c>
      <c r="G8" s="6" t="inlineStr">
        <is>
          <t>for metal roof</t>
        </is>
      </c>
    </row>
    <row r="9">
      <c r="A9" s="4" t="inlineStr">
        <is>
          <t>Framing lumber</t>
        </is>
      </c>
      <c r="B9" s="4" t="inlineStr">
        <is>
          <t>Wall girts 2x4 @ 24" o.c.</t>
        </is>
      </c>
      <c r="C9" s="22" t="n">
        <v>624</v>
      </c>
      <c r="D9" s="4" t="inlineStr">
        <is>
          <t>ft</t>
        </is>
      </c>
      <c r="E9" s="23" t="n">
        <v>0.85</v>
      </c>
      <c r="F9" s="7">
        <f>C9*E9</f>
        <v/>
      </c>
      <c r="G9" s="6" t="inlineStr">
        <is>
          <t>3 walls, for metal siding</t>
        </is>
      </c>
    </row>
    <row r="10">
      <c r="A10" s="4" t="inlineStr">
        <is>
          <t>Framing lumber</t>
        </is>
      </c>
      <c r="B10" s="4" t="inlineStr">
        <is>
          <t>Bracing / blocking 2x6</t>
        </is>
      </c>
      <c r="C10" s="22" t="n">
        <v>200</v>
      </c>
      <c r="D10" s="4" t="inlineStr">
        <is>
          <t>ft</t>
        </is>
      </c>
      <c r="E10" s="23" t="n">
        <v>1.15</v>
      </c>
      <c r="F10" s="7">
        <f>C10*E10</f>
        <v/>
      </c>
      <c r="G10" s="6" t="inlineStr"/>
    </row>
    <row r="11">
      <c r="A11" s="4" t="inlineStr">
        <is>
          <t>Cladding</t>
        </is>
      </c>
      <c r="B11" s="4" t="inlineStr">
        <is>
          <t>Corrugated galvanized panel</t>
        </is>
      </c>
      <c r="C11" s="22" t="n">
        <v>2540.5</v>
      </c>
      <c r="D11" s="4" t="inlineStr">
        <is>
          <t>sqft</t>
        </is>
      </c>
      <c r="E11" s="23" t="n">
        <v>0.68</v>
      </c>
      <c r="F11" s="7">
        <f>C11*E11</f>
        <v/>
      </c>
      <c r="G11" s="6" t="inlineStr">
        <is>
          <t>SAME as steel scheme</t>
        </is>
      </c>
    </row>
    <row r="12">
      <c r="A12" s="4" t="inlineStr">
        <is>
          <t>Cladding</t>
        </is>
      </c>
      <c r="B12" s="4" t="inlineStr">
        <is>
          <t>Trims / closures / screws</t>
        </is>
      </c>
      <c r="C12" s="7">
        <f>F11</f>
        <v/>
      </c>
      <c r="D12" s="4" t="inlineStr">
        <is>
          <t>× %</t>
        </is>
      </c>
      <c r="E12" s="24" t="n">
        <v>0.12</v>
      </c>
      <c r="F12" s="7">
        <f>C12*E12</f>
        <v/>
      </c>
      <c r="G12" s="6" t="inlineStr">
        <is>
          <t>12% of panel</t>
        </is>
      </c>
    </row>
    <row r="13">
      <c r="A13" s="4" t="inlineStr">
        <is>
          <t>Doors</t>
        </is>
      </c>
      <c r="B13" s="4" t="inlineStr">
        <is>
          <t>Sliding barn doors (4-leaf) + track — 24' front opening</t>
        </is>
      </c>
      <c r="C13" s="22" t="n">
        <v>1</v>
      </c>
      <c r="D13" s="4" t="inlineStr">
        <is>
          <t>lot</t>
        </is>
      </c>
      <c r="E13" s="23" t="n">
        <v>5000</v>
      </c>
      <c r="F13" s="7">
        <f>C13*E13</f>
        <v/>
      </c>
      <c r="G13" s="6" t="inlineStr">
        <is>
          <t>covers open front; slides open, minimal front posts</t>
        </is>
      </c>
    </row>
    <row r="14">
      <c r="A14" s="4" t="inlineStr">
        <is>
          <t>Foundation</t>
        </is>
      </c>
      <c r="B14" s="4" t="inlineStr">
        <is>
          <t>Screwpiles (light) + post brackets</t>
        </is>
      </c>
      <c r="C14" s="22" t="n">
        <v>14</v>
      </c>
      <c r="D14" s="4" t="inlineStr">
        <is>
          <t>ea</t>
        </is>
      </c>
      <c r="E14" s="23" t="n">
        <v>200</v>
      </c>
      <c r="F14" s="7">
        <f>C14*E14</f>
        <v/>
      </c>
      <c r="G14" s="6" t="inlineStr">
        <is>
          <t>1 per post</t>
        </is>
      </c>
    </row>
    <row r="15">
      <c r="A15" s="4" t="inlineStr">
        <is>
          <t>Hardware</t>
        </is>
      </c>
      <c r="B15" s="4" t="inlineStr">
        <is>
          <t>Post brackets</t>
        </is>
      </c>
      <c r="C15" s="22" t="n">
        <v>14</v>
      </c>
      <c r="D15" s="4" t="inlineStr">
        <is>
          <t>ea</t>
        </is>
      </c>
      <c r="E15" s="23" t="n">
        <v>65</v>
      </c>
      <c r="F15" s="7">
        <f>C15*E15</f>
        <v/>
      </c>
      <c r="G15" s="6" t="inlineStr">
        <is>
          <t>post-to-pile</t>
        </is>
      </c>
    </row>
    <row r="16">
      <c r="A16" s="4" t="inlineStr">
        <is>
          <t>Hardware</t>
        </is>
      </c>
      <c r="B16" s="4" t="inlineStr">
        <is>
          <t>Ties, structural screws, post caps</t>
        </is>
      </c>
      <c r="C16" s="22" t="n">
        <v>1</v>
      </c>
      <c r="D16" s="4" t="inlineStr">
        <is>
          <t>lot</t>
        </is>
      </c>
      <c r="E16" s="23" t="n">
        <v>1400</v>
      </c>
      <c r="F16" s="7">
        <f>C16*E16</f>
        <v/>
      </c>
      <c r="G16" s="6" t="inlineStr"/>
    </row>
    <row r="17">
      <c r="A17" s="25" t="inlineStr"/>
      <c r="B17" s="25" t="inlineStr"/>
      <c r="C17" s="25" t="inlineStr"/>
      <c r="D17" s="25" t="inlineStr"/>
      <c r="E17" s="26" t="inlineStr">
        <is>
          <t>Subtotal</t>
        </is>
      </c>
      <c r="F17" s="27">
        <f>SUM(F5:F16)</f>
        <v/>
      </c>
      <c r="G17" s="25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0" customWidth="1" min="3" max="3"/>
    <col width="10" customWidth="1" min="4" max="4"/>
    <col width="12" customWidth="1" min="5" max="5"/>
    <col width="14" customWidth="1" min="6" max="6"/>
    <col width="46" customWidth="1" min="7" max="7"/>
  </cols>
  <sheetData>
    <row r="1" ht="26" customHeight="1">
      <c r="A1" s="1" t="inlineStr">
        <is>
          <t>111-53304  ·  Shop — Steel</t>
        </is>
      </c>
    </row>
    <row r="2" ht="16" customHeight="1">
      <c r="A2" s="2" t="inlineStr">
        <is>
          <t>CAD, 2026 Alberta ESTIMATE — blue cells are editable · confirm with Metal Supermarkets / supplier quote</t>
        </is>
      </c>
    </row>
    <row r="4">
      <c r="A4" s="20" t="inlineStr">
        <is>
          <t>Category</t>
        </is>
      </c>
      <c r="B4" s="20" t="inlineStr">
        <is>
          <t>Item / description</t>
        </is>
      </c>
      <c r="C4" s="21" t="inlineStr">
        <is>
          <t>Qty</t>
        </is>
      </c>
      <c r="D4" s="21" t="inlineStr">
        <is>
          <t>Unit</t>
        </is>
      </c>
      <c r="E4" s="21" t="inlineStr">
        <is>
          <t>Unit cost</t>
        </is>
      </c>
      <c r="F4" s="21" t="inlineStr">
        <is>
          <t>Cost</t>
        </is>
      </c>
      <c r="G4" s="20" t="inlineStr">
        <is>
          <t>Notes</t>
        </is>
      </c>
    </row>
    <row r="5">
      <c r="A5" s="4" t="inlineStr">
        <is>
          <t>Structural steel</t>
        </is>
      </c>
      <c r="B5" s="4" t="inlineStr">
        <is>
          <t>Crane/eave columns (10) — HSS6x6x5/16</t>
        </is>
      </c>
      <c r="C5" s="22" t="n">
        <v>3268</v>
      </c>
      <c r="D5" s="4" t="inlineStr">
        <is>
          <t>lb</t>
        </is>
      </c>
      <c r="E5" s="23" t="n">
        <v>2.85</v>
      </c>
      <c r="F5" s="7">
        <f>C5*E5</f>
        <v/>
      </c>
      <c r="G5" s="6" t="inlineStr">
        <is>
          <t>bolted bases; carry crane runway (140 ft @ 23.34 lb/ft)</t>
        </is>
      </c>
    </row>
    <row r="6">
      <c r="A6" s="4" t="inlineStr">
        <is>
          <t>Structural steel</t>
        </is>
      </c>
      <c r="B6" s="4" t="inlineStr">
        <is>
          <t>Roof trusses (5) — 40' clear span</t>
        </is>
      </c>
      <c r="C6" s="22" t="n">
        <v>8615</v>
      </c>
      <c r="D6" s="4" t="inlineStr">
        <is>
          <t>lb</t>
        </is>
      </c>
      <c r="E6" s="23" t="n">
        <v>2.85</v>
      </c>
      <c r="F6" s="7">
        <f>C6*E6</f>
        <v/>
      </c>
      <c r="G6" s="6" t="inlineStr">
        <is>
          <t>~1723 lb/truss (5x5 chords, 3x3 webs)</t>
        </is>
      </c>
    </row>
    <row r="7">
      <c r="A7" s="4" t="inlineStr">
        <is>
          <t>Structural steel</t>
        </is>
      </c>
      <c r="B7" s="4" t="inlineStr">
        <is>
          <t>Crane runway beams (2 lines) — W12x26</t>
        </is>
      </c>
      <c r="C7" s="22" t="n">
        <v>2080</v>
      </c>
      <c r="D7" s="4" t="inlineStr">
        <is>
          <t>lb</t>
        </is>
      </c>
      <c r="E7" s="23" t="n">
        <v>2.85</v>
      </c>
      <c r="F7" s="7">
        <f>C7*E7</f>
        <v/>
      </c>
      <c r="G7" s="6" t="inlineStr">
        <is>
          <t>bolted to corbels (80 ft @ 26.0 lb/ft)</t>
        </is>
      </c>
    </row>
    <row r="8">
      <c r="A8" s="4" t="inlineStr">
        <is>
          <t>Structural steel</t>
        </is>
      </c>
      <c r="B8" s="4" t="inlineStr">
        <is>
          <t>Crane corbels/brackets (10)</t>
        </is>
      </c>
      <c r="C8" s="22" t="n">
        <v>1200</v>
      </c>
      <c r="D8" s="4" t="inlineStr">
        <is>
          <t>lb</t>
        </is>
      </c>
      <c r="E8" s="23" t="n">
        <v>2.85</v>
      </c>
      <c r="F8" s="7">
        <f>C8*E8</f>
        <v/>
      </c>
      <c r="G8" s="6" t="inlineStr">
        <is>
          <t>shop-welded, bolt-on</t>
        </is>
      </c>
    </row>
    <row r="9">
      <c r="A9" s="4" t="inlineStr">
        <is>
          <t>Structural steel</t>
        </is>
      </c>
      <c r="B9" s="4" t="inlineStr">
        <is>
          <t>Wall X-bracing (bolted) — HSS3x3x3/16</t>
        </is>
      </c>
      <c r="C9" s="22" t="n">
        <v>946</v>
      </c>
      <c r="D9" s="4" t="inlineStr">
        <is>
          <t>lb</t>
        </is>
      </c>
      <c r="E9" s="23" t="n">
        <v>2.85</v>
      </c>
      <c r="F9" s="7">
        <f>C9*E9</f>
        <v/>
      </c>
      <c r="G9" s="6" t="inlineStr">
        <is>
          <t>4 walls, demountable (138 ft @ 6.87 lb/ft)</t>
        </is>
      </c>
    </row>
    <row r="10">
      <c r="A10" s="4" t="inlineStr">
        <is>
          <t>Structural steel</t>
        </is>
      </c>
      <c r="B10" s="4" t="inlineStr">
        <is>
          <t>Base plates + splice plates</t>
        </is>
      </c>
      <c r="C10" s="22" t="n">
        <v>600</v>
      </c>
      <c r="D10" s="4" t="inlineStr">
        <is>
          <t>lb</t>
        </is>
      </c>
      <c r="E10" s="23" t="n">
        <v>2.85</v>
      </c>
      <c r="F10" s="7">
        <f>C10*E10</f>
        <v/>
      </c>
      <c r="G10" s="6" t="inlineStr">
        <is>
          <t>bolted, galvanized</t>
        </is>
      </c>
    </row>
    <row r="11">
      <c r="A11" s="4" t="inlineStr">
        <is>
          <t>Secondary steel</t>
        </is>
      </c>
      <c r="B11" s="4" t="inlineStr">
        <is>
          <t>Roof purlins — 8" Zed @ ~4' o.c.</t>
        </is>
      </c>
      <c r="C11" s="22" t="n">
        <v>440</v>
      </c>
      <c r="D11" s="4" t="inlineStr">
        <is>
          <t>ft</t>
        </is>
      </c>
      <c r="E11" s="23" t="n">
        <v>4.5</v>
      </c>
      <c r="F11" s="7">
        <f>C11*E11</f>
        <v/>
      </c>
      <c r="G11" s="6" t="inlineStr">
        <is>
          <t>11 lines x 40'</t>
        </is>
      </c>
    </row>
    <row r="12">
      <c r="A12" s="4" t="inlineStr">
        <is>
          <t>Secondary steel</t>
        </is>
      </c>
      <c r="B12" s="4" t="inlineStr">
        <is>
          <t>Wall girts — 6" C @ ~4' o.c.</t>
        </is>
      </c>
      <c r="C12" s="22" t="n">
        <v>640</v>
      </c>
      <c r="D12" s="4" t="inlineStr">
        <is>
          <t>ft</t>
        </is>
      </c>
      <c r="E12" s="23" t="n">
        <v>3.75</v>
      </c>
      <c r="F12" s="7">
        <f>C12*E12</f>
        <v/>
      </c>
      <c r="G12" s="6" t="inlineStr">
        <is>
          <t>4 walls, bolt-up</t>
        </is>
      </c>
    </row>
    <row r="13">
      <c r="A13" s="4" t="inlineStr">
        <is>
          <t>Structural steel</t>
        </is>
      </c>
      <c r="B13" s="4" t="inlineStr">
        <is>
          <t>Mezz joists (21) @ 2' o.c. — W8x10</t>
        </is>
      </c>
      <c r="C13" s="22" t="n">
        <v>2520</v>
      </c>
      <c r="D13" s="4" t="inlineStr">
        <is>
          <t>lb</t>
        </is>
      </c>
      <c r="E13" s="23" t="n">
        <v>2.85</v>
      </c>
      <c r="F13" s="7">
        <f>C13*E13</f>
        <v/>
      </c>
      <c r="G13" s="6" t="inlineStr">
        <is>
          <t>span 12' (252 ft @ 10.0 lb/ft)</t>
        </is>
      </c>
    </row>
    <row r="14">
      <c r="A14" s="4" t="inlineStr">
        <is>
          <t>Structural steel</t>
        </is>
      </c>
      <c r="B14" s="4" t="inlineStr">
        <is>
          <t>Mezz edge girder — W12x26</t>
        </is>
      </c>
      <c r="C14" s="22" t="n">
        <v>1040</v>
      </c>
      <c r="D14" s="4" t="inlineStr">
        <is>
          <t>lb</t>
        </is>
      </c>
      <c r="E14" s="23" t="n">
        <v>2.85</v>
      </c>
      <c r="F14" s="7">
        <f>C14*E14</f>
        <v/>
      </c>
      <c r="G14" s="6" t="inlineStr">
        <is>
          <t>on mezz posts (40 ft @ 26.0 lb/ft)</t>
        </is>
      </c>
    </row>
    <row r="15">
      <c r="A15" s="4" t="inlineStr">
        <is>
          <t>Structural steel</t>
        </is>
      </c>
      <c r="B15" s="4" t="inlineStr">
        <is>
          <t>Mezz ledger (back wall) — W8x10</t>
        </is>
      </c>
      <c r="C15" s="22" t="n">
        <v>400</v>
      </c>
      <c r="D15" s="4" t="inlineStr">
        <is>
          <t>lb</t>
        </is>
      </c>
      <c r="E15" s="23" t="n">
        <v>2.85</v>
      </c>
      <c r="F15" s="7">
        <f>C15*E15</f>
        <v/>
      </c>
      <c r="G15" s="6" t="inlineStr">
        <is>
          <t xml:space="preserve"> (40 ft @ 10.0 lb/ft)</t>
        </is>
      </c>
    </row>
    <row r="16">
      <c r="A16" s="4" t="inlineStr">
        <is>
          <t>Structural steel</t>
        </is>
      </c>
      <c r="B16" s="4" t="inlineStr">
        <is>
          <t>Mezz posts (5) — HSS4x4x1/4</t>
        </is>
      </c>
      <c r="C16" s="22" t="n">
        <v>610</v>
      </c>
      <c r="D16" s="4" t="inlineStr">
        <is>
          <t>lb</t>
        </is>
      </c>
      <c r="E16" s="23" t="n">
        <v>2.85</v>
      </c>
      <c r="F16" s="7">
        <f>C16*E16</f>
        <v/>
      </c>
      <c r="G16" s="6" t="inlineStr">
        <is>
          <t>on screwpiles (50 ft @ 12.21 lb/ft)</t>
        </is>
      </c>
    </row>
    <row r="17">
      <c r="A17" s="4" t="inlineStr">
        <is>
          <t>Mezzanine</t>
        </is>
      </c>
      <c r="B17" s="4" t="inlineStr">
        <is>
          <t>Steel floor deck (1.5" galv, future concrete topping)</t>
        </is>
      </c>
      <c r="C17" s="22" t="n">
        <v>480</v>
      </c>
      <c r="D17" s="4" t="inlineStr">
        <is>
          <t>sqft</t>
        </is>
      </c>
      <c r="E17" s="23" t="n">
        <v>3.5</v>
      </c>
      <c r="F17" s="7">
        <f>C17*E17</f>
        <v/>
      </c>
      <c r="G17" s="6" t="inlineStr">
        <is>
          <t>40x12 = 480 sqft</t>
        </is>
      </c>
    </row>
    <row r="18">
      <c r="A18" s="4" t="inlineStr">
        <is>
          <t>Mezzanine</t>
        </is>
      </c>
      <c r="B18" s="4" t="inlineStr">
        <is>
          <t>Stair + guardrail (galv)</t>
        </is>
      </c>
      <c r="C18" s="22" t="n">
        <v>1</v>
      </c>
      <c r="D18" s="4" t="inlineStr">
        <is>
          <t>lot</t>
        </is>
      </c>
      <c r="E18" s="23" t="n">
        <v>2500</v>
      </c>
      <c r="F18" s="7">
        <f>C18*E18</f>
        <v/>
      </c>
      <c r="G18" s="6" t="inlineStr"/>
    </row>
    <row r="19">
      <c r="A19" s="4" t="inlineStr">
        <is>
          <t>Crane</t>
        </is>
      </c>
      <c r="B19" s="4" t="inlineStr">
        <is>
          <t>2-ton single-girder bridge crane kit</t>
        </is>
      </c>
      <c r="C19" s="22" t="n">
        <v>1</v>
      </c>
      <c r="D19" s="4" t="inlineStr">
        <is>
          <t>ea</t>
        </is>
      </c>
      <c r="E19" s="23" t="n">
        <v>26000</v>
      </c>
      <c r="F19" s="7">
        <f>C19*E19</f>
        <v/>
      </c>
      <c r="G19" s="6" t="inlineStr">
        <is>
          <t>bridge+hoist+end trucks+pendant, SUPPLY</t>
        </is>
      </c>
    </row>
    <row r="20">
      <c r="A20" s="4" t="inlineStr">
        <is>
          <t>Crane</t>
        </is>
      </c>
      <c r="B20" s="4" t="inlineStr">
        <is>
          <t>Runway rail, splices, electrification</t>
        </is>
      </c>
      <c r="C20" s="22" t="n">
        <v>1</v>
      </c>
      <c r="D20" s="4" t="inlineStr">
        <is>
          <t>lot</t>
        </is>
      </c>
      <c r="E20" s="23" t="n">
        <v>3500</v>
      </c>
      <c r="F20" s="7">
        <f>C20*E20</f>
        <v/>
      </c>
      <c r="G20" s="6" t="inlineStr"/>
    </row>
    <row r="21">
      <c r="A21" s="4" t="inlineStr">
        <is>
          <t>Cladding</t>
        </is>
      </c>
      <c r="B21" s="4" t="inlineStr">
        <is>
          <t>Corrugated galvanized panel</t>
        </is>
      </c>
      <c r="C21" s="22" t="n">
        <v>4479.5</v>
      </c>
      <c r="D21" s="4" t="inlineStr">
        <is>
          <t>sqft</t>
        </is>
      </c>
      <c r="E21" s="23" t="n">
        <v>0.68</v>
      </c>
      <c r="F21" s="7">
        <f>C21*E21</f>
        <v/>
      </c>
      <c r="G21" s="6" t="inlineStr">
        <is>
          <t>roof + 4 walls + 2 gables, -doors, +10% waste</t>
        </is>
      </c>
    </row>
    <row r="22">
      <c r="A22" s="4" t="inlineStr">
        <is>
          <t>Cladding</t>
        </is>
      </c>
      <c r="B22" s="4" t="inlineStr">
        <is>
          <t>Trims / closures / screws</t>
        </is>
      </c>
      <c r="C22" s="7">
        <f>F21</f>
        <v/>
      </c>
      <c r="D22" s="4" t="inlineStr">
        <is>
          <t>× %</t>
        </is>
      </c>
      <c r="E22" s="24" t="n">
        <v>0.12</v>
      </c>
      <c r="F22" s="7">
        <f>C22*E22</f>
        <v/>
      </c>
      <c r="G22" s="6" t="inlineStr">
        <is>
          <t>12% of panel</t>
        </is>
      </c>
    </row>
    <row r="23">
      <c r="A23" s="4" t="inlineStr">
        <is>
          <t>Foundation</t>
        </is>
      </c>
      <c r="B23" s="4" t="inlineStr">
        <is>
          <t>Screwpiles — crane-rated (10)</t>
        </is>
      </c>
      <c r="C23" s="22" t="n">
        <v>10</v>
      </c>
      <c r="D23" s="4" t="inlineStr">
        <is>
          <t>ea</t>
        </is>
      </c>
      <c r="E23" s="23" t="n">
        <v>350</v>
      </c>
      <c r="F23" s="7">
        <f>C23*E23</f>
        <v/>
      </c>
      <c r="G23" s="6" t="inlineStr">
        <is>
          <t>lateral+uplift; geotech to confirm</t>
        </is>
      </c>
    </row>
    <row r="24">
      <c r="A24" s="4" t="inlineStr">
        <is>
          <t>Foundation</t>
        </is>
      </c>
      <c r="B24" s="4" t="inlineStr">
        <is>
          <t>Screwpiles — mezzanine (5)</t>
        </is>
      </c>
      <c r="C24" s="22" t="n">
        <v>5</v>
      </c>
      <c r="D24" s="4" t="inlineStr">
        <is>
          <t>ea</t>
        </is>
      </c>
      <c r="E24" s="23" t="n">
        <v>250</v>
      </c>
      <c r="F24" s="7">
        <f>C24*E24</f>
        <v/>
      </c>
      <c r="G24" s="6" t="inlineStr"/>
    </row>
    <row r="25">
      <c r="A25" s="4" t="inlineStr">
        <is>
          <t>Fab prep (Metal Supermarkets)</t>
        </is>
      </c>
      <c r="B25" s="4" t="inlineStr">
        <is>
          <t>Cuts</t>
        </is>
      </c>
      <c r="C25" s="22" t="n">
        <v>220</v>
      </c>
      <c r="D25" s="4" t="inlineStr">
        <is>
          <t>cut</t>
        </is>
      </c>
      <c r="E25" s="23" t="n">
        <v>4.5</v>
      </c>
      <c r="F25" s="7">
        <f>C25*E25</f>
        <v/>
      </c>
      <c r="G25" s="6" t="inlineStr">
        <is>
          <t>cut-to-length</t>
        </is>
      </c>
    </row>
    <row r="26">
      <c r="A26" s="4" t="inlineStr">
        <is>
          <t>Fab prep (Metal Supermarkets)</t>
        </is>
      </c>
      <c r="B26" s="4" t="inlineStr">
        <is>
          <t>Holes</t>
        </is>
      </c>
      <c r="C26" s="22" t="n">
        <v>520</v>
      </c>
      <c r="D26" s="4" t="inlineStr">
        <is>
          <t>hole</t>
        </is>
      </c>
      <c r="E26" s="23" t="n">
        <v>3.5</v>
      </c>
      <c r="F26" s="7">
        <f>C26*E26</f>
        <v/>
      </c>
      <c r="G26" s="6" t="inlineStr">
        <is>
          <t>bolted/demountable = many holes</t>
        </is>
      </c>
    </row>
    <row r="27">
      <c r="A27" s="4" t="inlineStr">
        <is>
          <t>Hardware</t>
        </is>
      </c>
      <c r="B27" s="4" t="inlineStr">
        <is>
          <t>Structural bolts, galv, connection hardware</t>
        </is>
      </c>
      <c r="C27" s="22" t="n">
        <v>1</v>
      </c>
      <c r="D27" s="4" t="inlineStr">
        <is>
          <t>lot</t>
        </is>
      </c>
      <c r="E27" s="23" t="n">
        <v>3500</v>
      </c>
      <c r="F27" s="7">
        <f>C27*E27</f>
        <v/>
      </c>
      <c r="G27" s="6" t="inlineStr">
        <is>
          <t>demountable design</t>
        </is>
      </c>
    </row>
    <row r="28">
      <c r="A28" s="4" t="inlineStr">
        <is>
          <t>Consumables</t>
        </is>
      </c>
      <c r="B28" s="4" t="inlineStr">
        <is>
          <t>Corbel welding, cold-galv, misc</t>
        </is>
      </c>
      <c r="C28" s="22" t="n">
        <v>1</v>
      </c>
      <c r="D28" s="4" t="inlineStr">
        <is>
          <t>lot</t>
        </is>
      </c>
      <c r="E28" s="23" t="n">
        <v>1200</v>
      </c>
      <c r="F28" s="7">
        <f>C28*E28</f>
        <v/>
      </c>
      <c r="G28" s="6" t="inlineStr"/>
    </row>
    <row r="29">
      <c r="A29" s="25" t="inlineStr"/>
      <c r="B29" s="25" t="inlineStr"/>
      <c r="C29" s="25" t="inlineStr"/>
      <c r="D29" s="25" t="inlineStr"/>
      <c r="E29" s="26" t="inlineStr">
        <is>
          <t>Subtotal</t>
        </is>
      </c>
      <c r="F29" s="27">
        <f>SUM(F5:F28)</f>
        <v/>
      </c>
      <c r="G29" s="25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0" customWidth="1" min="3" max="3"/>
    <col width="10" customWidth="1" min="4" max="4"/>
    <col width="12" customWidth="1" min="5" max="5"/>
    <col width="14" customWidth="1" min="6" max="6"/>
    <col width="46" customWidth="1" min="7" max="7"/>
  </cols>
  <sheetData>
    <row r="1" ht="26" customHeight="1">
      <c r="A1" s="1" t="inlineStr">
        <is>
          <t>111-53304  ·  Shop Fitout</t>
        </is>
      </c>
    </row>
    <row r="2" ht="16" customHeight="1">
      <c r="A2" s="2" t="inlineStr">
        <is>
          <t>CAD, 2026 Alberta ESTIMATE — blue cells are editable · confirm with Metal Supermarkets / supplier quote</t>
        </is>
      </c>
    </row>
    <row r="4">
      <c r="A4" s="20" t="inlineStr">
        <is>
          <t>Category</t>
        </is>
      </c>
      <c r="B4" s="20" t="inlineStr">
        <is>
          <t>Item / description</t>
        </is>
      </c>
      <c r="C4" s="21" t="inlineStr">
        <is>
          <t>Qty</t>
        </is>
      </c>
      <c r="D4" s="21" t="inlineStr">
        <is>
          <t>Unit</t>
        </is>
      </c>
      <c r="E4" s="21" t="inlineStr">
        <is>
          <t>Unit cost</t>
        </is>
      </c>
      <c r="F4" s="21" t="inlineStr">
        <is>
          <t>Cost</t>
        </is>
      </c>
      <c r="G4" s="20" t="inlineStr">
        <is>
          <t>Notes</t>
        </is>
      </c>
    </row>
    <row r="5">
      <c r="A5" s="4" t="inlineStr">
        <is>
          <t>Doors</t>
        </is>
      </c>
      <c r="B5" s="4" t="inlineStr">
        <is>
          <t>Overhead door 1 — 14'w x 12'h insulated (long wall)</t>
        </is>
      </c>
      <c r="C5" s="22" t="n">
        <v>1</v>
      </c>
      <c r="D5" s="4" t="inlineStr">
        <is>
          <t>ea</t>
        </is>
      </c>
      <c r="E5" s="23" t="n">
        <v>3200</v>
      </c>
      <c r="F5" s="7">
        <f>C5*E5</f>
        <v/>
      </c>
      <c r="G5" s="6" t="inlineStr">
        <is>
          <t>NOTE: 15x15 wanted needs raised eave (~16') or gable-end location</t>
        </is>
      </c>
    </row>
    <row r="6">
      <c r="A6" s="4" t="inlineStr">
        <is>
          <t>Doors</t>
        </is>
      </c>
      <c r="B6" s="4" t="inlineStr">
        <is>
          <t>Overhead door 2 — 14'w x 14'h (gable end)</t>
        </is>
      </c>
      <c r="C6" s="22" t="n">
        <v>1</v>
      </c>
      <c r="D6" s="4" t="inlineStr">
        <is>
          <t>ea</t>
        </is>
      </c>
      <c r="E6" s="23" t="n">
        <v>3500</v>
      </c>
      <c r="F6" s="7">
        <f>C6*E6</f>
        <v/>
      </c>
      <c r="G6" s="6" t="inlineStr">
        <is>
          <t>taller door fits under the gable</t>
        </is>
      </c>
    </row>
    <row r="7">
      <c r="A7" s="4" t="inlineStr">
        <is>
          <t>Doors</t>
        </is>
      </c>
      <c r="B7" s="4" t="inlineStr">
        <is>
          <t>Man doors (3) — insulated steel 3'x7'</t>
        </is>
      </c>
      <c r="C7" s="22" t="n">
        <v>3</v>
      </c>
      <c r="D7" s="4" t="inlineStr">
        <is>
          <t>ea</t>
        </is>
      </c>
      <c r="E7" s="23" t="n">
        <v>650</v>
      </c>
      <c r="F7" s="7">
        <f>C7*E7</f>
        <v/>
      </c>
      <c r="G7" s="6" t="inlineStr">
        <is>
          <t>per door layout on image</t>
        </is>
      </c>
    </row>
    <row r="8">
      <c r="A8" s="4" t="inlineStr">
        <is>
          <t>Oil pit</t>
        </is>
      </c>
      <c r="B8" s="4" t="inlineStr">
        <is>
          <t>Oil-change pit — concrete pit + steel slide-out grates + vent</t>
        </is>
      </c>
      <c r="C8" s="22" t="n">
        <v>1</v>
      </c>
      <c r="D8" s="4" t="inlineStr">
        <is>
          <t>lot</t>
        </is>
      </c>
      <c r="E8" s="23" t="n">
        <v>6000</v>
      </c>
      <c r="F8" s="7">
        <f>C8*E8</f>
        <v/>
      </c>
      <c r="G8" s="6" t="inlineStr">
        <is>
          <t>requires local concrete now; mechanical vent per code</t>
        </is>
      </c>
    </row>
    <row r="9">
      <c r="A9" s="4" t="inlineStr">
        <is>
          <t>Mezzanine</t>
        </is>
      </c>
      <c r="B9" s="4" t="inlineStr">
        <is>
          <t>Perimeter shelving / racking (up top)</t>
        </is>
      </c>
      <c r="C9" s="22" t="n">
        <v>1</v>
      </c>
      <c r="D9" s="4" t="inlineStr">
        <is>
          <t>lot</t>
        </is>
      </c>
      <c r="E9" s="23" t="n">
        <v>2800</v>
      </c>
      <c r="F9" s="7">
        <f>C9*E9</f>
        <v/>
      </c>
      <c r="G9" s="6" t="inlineStr">
        <is>
          <t>storage above the 9' mezzanine</t>
        </is>
      </c>
    </row>
    <row r="10">
      <c r="A10" s="4" t="inlineStr">
        <is>
          <t>Mezzanine</t>
        </is>
      </c>
      <c r="B10" s="4" t="inlineStr">
        <is>
          <t>Steel workbench (built)</t>
        </is>
      </c>
      <c r="C10" s="22" t="n">
        <v>1</v>
      </c>
      <c r="D10" s="4" t="inlineStr">
        <is>
          <t>ea</t>
        </is>
      </c>
      <c r="E10" s="23" t="n">
        <v>600</v>
      </c>
      <c r="F10" s="7">
        <f>C10*E10</f>
        <v/>
      </c>
      <c r="G10" s="6" t="inlineStr">
        <is>
          <t>in the shop bay</t>
        </is>
      </c>
    </row>
    <row r="11">
      <c r="A11" s="25" t="inlineStr"/>
      <c r="B11" s="25" t="inlineStr"/>
      <c r="C11" s="25" t="inlineStr"/>
      <c r="D11" s="25" t="inlineStr"/>
      <c r="E11" s="26" t="inlineStr">
        <is>
          <t>Subtotal</t>
        </is>
      </c>
      <c r="F11" s="27">
        <f>SUM(F5:F10)</f>
        <v/>
      </c>
      <c r="G11" s="25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10" customWidth="1" min="3" max="3"/>
    <col width="10" customWidth="1" min="4" max="4"/>
    <col width="12" customWidth="1" min="5" max="5"/>
    <col width="14" customWidth="1" min="6" max="6"/>
    <col width="46" customWidth="1" min="7" max="7"/>
  </cols>
  <sheetData>
    <row r="1" ht="26" customHeight="1">
      <c r="A1" s="1" t="inlineStr">
        <is>
          <t>111-53304  ·  Shop Options</t>
        </is>
      </c>
    </row>
    <row r="2" ht="16" customHeight="1">
      <c r="A2" s="2" t="inlineStr">
        <is>
          <t>CAD, 2026 Alberta ESTIMATE — blue cells are editable · confirm with Metal Supermarkets / supplier quote</t>
        </is>
      </c>
    </row>
    <row r="4">
      <c r="A4" s="20" t="inlineStr">
        <is>
          <t>Category</t>
        </is>
      </c>
      <c r="B4" s="20" t="inlineStr">
        <is>
          <t>Item / description</t>
        </is>
      </c>
      <c r="C4" s="21" t="inlineStr">
        <is>
          <t>Qty</t>
        </is>
      </c>
      <c r="D4" s="21" t="inlineStr">
        <is>
          <t>Unit</t>
        </is>
      </c>
      <c r="E4" s="21" t="inlineStr">
        <is>
          <t>Unit cost</t>
        </is>
      </c>
      <c r="F4" s="21" t="inlineStr">
        <is>
          <t>Cost</t>
        </is>
      </c>
      <c r="G4" s="20" t="inlineStr">
        <is>
          <t>Notes</t>
        </is>
      </c>
    </row>
    <row r="5">
      <c r="A5" s="4" t="inlineStr">
        <is>
          <t>Option</t>
        </is>
      </c>
      <c r="B5" s="4" t="inlineStr">
        <is>
          <t>Under-mezzanine 1/2-ton jib (lift UNDER mezz)</t>
        </is>
      </c>
      <c r="C5" s="22" t="n">
        <v>1</v>
      </c>
      <c r="D5" s="4" t="inlineStr">
        <is>
          <t>ea</t>
        </is>
      </c>
      <c r="E5" s="23" t="n">
        <v>3500</v>
      </c>
      <c r="F5" s="7">
        <f>C5*E5</f>
        <v/>
      </c>
      <c r="G5" s="6" t="inlineStr">
        <is>
          <t>serves the covered zone the bridge can't reach</t>
        </is>
      </c>
    </row>
    <row r="6">
      <c r="A6" s="25" t="inlineStr"/>
      <c r="B6" s="25" t="inlineStr"/>
      <c r="C6" s="25" t="inlineStr"/>
      <c r="D6" s="25" t="inlineStr"/>
      <c r="E6" s="26" t="inlineStr">
        <is>
          <t>Subtotal</t>
        </is>
      </c>
      <c r="F6" s="27">
        <f>SUM(F5:F5)</f>
        <v/>
      </c>
      <c r="G6" s="25" t="inlineStr"/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2026-07-30T16:53:01Z</dcterms:created>
  <dcterms:modified xmlns:dcterms="http://purl.org/dc/terms/" xmlns:xsi="http://www.w3.org/2001/XMLSchema-instance" xsi:type="dcterms:W3CDTF">2026-07-30T16:53:01Z</dcterms:modified>
</cp:coreProperties>
</file>